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1"/>
  </bookViews>
  <sheets>
    <sheet name="Par actions" sheetId="1" r:id="rId1"/>
    <sheet name="Par commun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<sst xmlns="http://schemas.openxmlformats.org/spreadsheetml/2006/main" count="91" uniqueCount="60">
  <si>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Année</t>
  </si>
  <si>
    <t>Actions</t>
  </si>
  <si>
    <t>Budget</t>
  </si>
  <si>
    <t>Nombre de dossiers</t>
  </si>
  <si>
    <t>Mandater</t>
  </si>
  <si>
    <t>Reste à Mandater</t>
  </si>
  <si>
    <t>LESD</t>
  </si>
  <si>
    <t>AAH</t>
  </si>
  <si>
    <t>OPAH</t>
  </si>
  <si>
    <t>TOTAL</t>
  </si>
  <si>
    <t>DEAN LESD</t>
  </si>
  <si>
    <t>DEAN AAH</t>
  </si>
  <si>
    <t>DEAN OPAH</t>
  </si>
  <si>
    <t xml:space="preserve">OPAH </t>
  </si>
  <si>
    <t>GLOBAL</t>
  </si>
  <si>
    <t>Récapitulatif financement CG CAUE</t>
  </si>
  <si>
    <t>CAUE</t>
  </si>
  <si>
    <t>Suivi des financements des opérations financées par le Service du Logement Social du Conseil Général 2005-2010 / complémentaires</t>
  </si>
  <si>
    <t>COMMUNES</t>
  </si>
  <si>
    <t>OPERATIONS SUBVENTIONNEES</t>
  </si>
  <si>
    <t>MONTANT OCTOYEE</t>
  </si>
  <si>
    <t>AJOUPA BOUILLON</t>
  </si>
  <si>
    <t>ANSES D'ARLET</t>
  </si>
  <si>
    <t>BASSE POINTE</t>
  </si>
  <si>
    <t>BELLEFONTAINE</t>
  </si>
  <si>
    <t>CARBET</t>
  </si>
  <si>
    <t>CASE-PILOTE</t>
  </si>
  <si>
    <t>DIAMANT</t>
  </si>
  <si>
    <t>DUCOS</t>
  </si>
  <si>
    <t>FOND SAINT DENIS</t>
  </si>
  <si>
    <t>FORT DE France</t>
  </si>
  <si>
    <t>FRANCOIS</t>
  </si>
  <si>
    <t>GRAND RIVIERE</t>
  </si>
  <si>
    <t>GROS MORNE</t>
  </si>
  <si>
    <t>LAMENTIN</t>
  </si>
  <si>
    <t>LORRAIN</t>
  </si>
  <si>
    <t>MACOUBA</t>
  </si>
  <si>
    <t>MARIGOT</t>
  </si>
  <si>
    <t>MARIN</t>
  </si>
  <si>
    <t>MORNE ROUGE</t>
  </si>
  <si>
    <t>MORNE VERT</t>
  </si>
  <si>
    <t>PRECHEUR</t>
  </si>
  <si>
    <t>RIVIERE PILOTE</t>
  </si>
  <si>
    <t>RIVIERE SALEE</t>
  </si>
  <si>
    <t>ROBERT</t>
  </si>
  <si>
    <t>SAINT ESPRIT</t>
  </si>
  <si>
    <t>SAINT JOSEPH</t>
  </si>
  <si>
    <t>SAINT PIERRE</t>
  </si>
  <si>
    <t>SAINT ANNE</t>
  </si>
  <si>
    <t>SAINT LUCE</t>
  </si>
  <si>
    <t>SAINTE MARIE</t>
  </si>
  <si>
    <t>SCHOELCHER</t>
  </si>
  <si>
    <t>TRINITE</t>
  </si>
  <si>
    <t>TROIS ILETS</t>
  </si>
  <si>
    <t>VAUCLIN</t>
  </si>
  <si>
    <t>Nombre de dossiers financés par le Département par commune 2005-2010</t>
  </si>
  <si>
    <t>Montant</t>
  </si>
  <si>
    <t>LESD de 2006 à 2010</t>
  </si>
  <si>
    <t>AAH de 2006 à 2010</t>
  </si>
  <si>
    <t>OPAH de 2006 à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</si>
</sst>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1" borderId="1" xfId="0" applyFill="1" applyBorder="1" applyAlignment="1">
      <alignment vertical="center" wrapText="1"/>
    </xf>
    <xf numFmtId="0" fontId="0" fillId="1" borderId="2" xfId="0" applyFill="1" applyBorder="1" applyAlignment="1">
      <alignment vertical="center" wrapText="1"/>
    </xf>
    <xf numFmtId="0" fontId="0" fillId="1" borderId="3" xfId="0" applyFill="1" applyBorder="1" applyAlignment="1">
      <alignment horizontal="center" vertical="center"/>
    </xf>
    <xf numFmtId="0" fontId="0" fillId="1" borderId="4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0" fillId="0" borderId="8" xfId="0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0" fontId="0" fillId="0" borderId="11" xfId="0" applyBorder="1" applyAlignment="1">
      <alignment/>
    </xf>
    <xf numFmtId="43" fontId="0" fillId="0" borderId="11" xfId="15" applyBorder="1" applyAlignment="1">
      <alignment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0" fontId="0" fillId="0" borderId="15" xfId="0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7" xfId="15" applyBorder="1" applyAlignment="1">
      <alignment horizontal="center"/>
    </xf>
    <xf numFmtId="0" fontId="0" fillId="0" borderId="17" xfId="0" applyBorder="1" applyAlignment="1">
      <alignment/>
    </xf>
    <xf numFmtId="43" fontId="0" fillId="0" borderId="8" xfId="15" applyBorder="1" applyAlignment="1">
      <alignment horizontal="center"/>
    </xf>
    <xf numFmtId="0" fontId="0" fillId="0" borderId="8" xfId="0" applyNumberFormat="1" applyBorder="1" applyAlignment="1">
      <alignment/>
    </xf>
    <xf numFmtId="0" fontId="0" fillId="0" borderId="8" xfId="15" applyNumberFormat="1" applyBorder="1" applyAlignment="1">
      <alignment/>
    </xf>
    <xf numFmtId="43" fontId="0" fillId="0" borderId="9" xfId="15" applyFont="1" applyBorder="1" applyAlignment="1">
      <alignment/>
    </xf>
    <xf numFmtId="43" fontId="0" fillId="0" borderId="11" xfId="15" applyBorder="1" applyAlignment="1">
      <alignment horizontal="center"/>
    </xf>
    <xf numFmtId="0" fontId="0" fillId="0" borderId="11" xfId="15" applyNumberFormat="1" applyBorder="1" applyAlignment="1">
      <alignment/>
    </xf>
    <xf numFmtId="43" fontId="0" fillId="0" borderId="0" xfId="15" applyAlignment="1">
      <alignment/>
    </xf>
    <xf numFmtId="0" fontId="0" fillId="0" borderId="8" xfId="0" applyBorder="1" applyAlignment="1">
      <alignment horizontal="left"/>
    </xf>
    <xf numFmtId="0" fontId="0" fillId="0" borderId="18" xfId="0" applyBorder="1" applyAlignment="1">
      <alignment/>
    </xf>
    <xf numFmtId="43" fontId="0" fillId="0" borderId="8" xfId="0" applyNumberFormat="1" applyBorder="1" applyAlignment="1">
      <alignment/>
    </xf>
    <xf numFmtId="43" fontId="2" fillId="0" borderId="11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9" xfId="0" applyBorder="1" applyAlignment="1">
      <alignment/>
    </xf>
    <xf numFmtId="43" fontId="5" fillId="0" borderId="10" xfId="15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3" fontId="5" fillId="0" borderId="14" xfId="15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3" fontId="6" fillId="0" borderId="12" xfId="15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15" applyNumberForma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vertical="center"/>
    </xf>
    <xf numFmtId="43" fontId="0" fillId="0" borderId="18" xfId="15" applyBorder="1" applyAlignment="1">
      <alignment horizontal="center"/>
    </xf>
    <xf numFmtId="0" fontId="0" fillId="0" borderId="18" xfId="15" applyNumberFormat="1" applyBorder="1" applyAlignment="1">
      <alignment/>
    </xf>
    <xf numFmtId="43" fontId="0" fillId="0" borderId="27" xfId="15" applyBorder="1" applyAlignment="1">
      <alignment/>
    </xf>
    <xf numFmtId="43" fontId="0" fillId="0" borderId="28" xfId="15" applyBorder="1" applyAlignment="1">
      <alignment/>
    </xf>
    <xf numFmtId="0" fontId="0" fillId="0" borderId="29" xfId="0" applyBorder="1" applyAlignment="1">
      <alignment/>
    </xf>
    <xf numFmtId="43" fontId="0" fillId="0" borderId="18" xfId="15" applyBorder="1" applyAlignment="1">
      <alignment/>
    </xf>
    <xf numFmtId="43" fontId="0" fillId="0" borderId="29" xfId="15" applyBorder="1" applyAlignment="1">
      <alignment/>
    </xf>
    <xf numFmtId="43" fontId="0" fillId="0" borderId="30" xfId="15" applyBorder="1" applyAlignment="1">
      <alignment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6"/>
  <sheetViews>
    <sheetView workbookViewId="0" topLeftCell="A8">
      <selection activeCell="H38" sqref="H38"/>
    </sheetView>
  </sheetViews>
  <sheetFormatPr defaultColWidth="11.421875" defaultRowHeight="12.75"/>
  <cols>
    <col min="2" max="2" width="11.8515625" style="0" customWidth="1"/>
    <col min="3" max="3" width="21.7109375" style="0" customWidth="1"/>
    <col min="4" max="4" width="18.57421875" style="0" customWidth="1"/>
    <col min="5" max="5" width="10.57421875" style="0" customWidth="1"/>
    <col min="6" max="6" width="23.8515625" style="0" customWidth="1"/>
    <col min="7" max="7" width="15.57421875" style="0" customWidth="1"/>
    <col min="8" max="8" width="21.57421875" style="0" customWidth="1"/>
    <col min="9" max="9" width="21.7109375" style="0" customWidth="1"/>
    <col min="10" max="10" width="23.421875" style="0" customWidth="1"/>
  </cols>
  <sheetData>
    <row r="3" spans="1:8" ht="12.75">
      <c r="A3" s="49" t="s">
        <v>17</v>
      </c>
      <c r="B3" s="49"/>
      <c r="C3" s="49"/>
      <c r="D3" s="49"/>
      <c r="E3" s="49"/>
      <c r="F3" s="49"/>
      <c r="G3" s="49"/>
      <c r="H3" s="49"/>
    </row>
    <row r="4" ht="13.5" thickBot="1"/>
    <row r="5" spans="2:7" ht="27" thickBot="1" thickTop="1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" t="s">
        <v>5</v>
      </c>
    </row>
    <row r="6" spans="2:7" ht="13.5" thickTop="1">
      <c r="B6" s="50">
        <v>2005</v>
      </c>
      <c r="C6" s="5" t="s">
        <v>6</v>
      </c>
      <c r="D6" s="6">
        <v>375669</v>
      </c>
      <c r="E6" s="5">
        <v>50</v>
      </c>
      <c r="F6" s="7">
        <v>292243.9</v>
      </c>
      <c r="G6" s="8">
        <f>+D6-F6</f>
        <v>83425.09999999998</v>
      </c>
    </row>
    <row r="7" spans="2:7" ht="12.75">
      <c r="B7" s="57"/>
      <c r="C7" s="9" t="s">
        <v>7</v>
      </c>
      <c r="D7" s="10">
        <v>1772107</v>
      </c>
      <c r="E7" s="9">
        <v>288</v>
      </c>
      <c r="F7" s="11">
        <v>1593071</v>
      </c>
      <c r="G7" s="12">
        <f>+D7-F7</f>
        <v>179036</v>
      </c>
    </row>
    <row r="8" spans="2:7" ht="12.75">
      <c r="B8" s="57"/>
      <c r="C8" s="9" t="s">
        <v>8</v>
      </c>
      <c r="D8" s="10">
        <v>46501</v>
      </c>
      <c r="E8" s="9">
        <v>6</v>
      </c>
      <c r="F8" s="11">
        <v>46501</v>
      </c>
      <c r="G8" s="12">
        <v>0</v>
      </c>
    </row>
    <row r="9" spans="2:9" ht="13.5" thickBot="1">
      <c r="B9" s="58"/>
      <c r="C9" s="13" t="s">
        <v>9</v>
      </c>
      <c r="D9" s="14">
        <f>SUM(D6:D8)</f>
        <v>2194277</v>
      </c>
      <c r="E9" s="13">
        <f>SUM(E6:E8)</f>
        <v>344</v>
      </c>
      <c r="F9" s="14">
        <f>SUM(F6:F8)</f>
        <v>1931815.9</v>
      </c>
      <c r="G9" s="15">
        <f>SUM(G6:G8)</f>
        <v>262461.1</v>
      </c>
      <c r="H9" t="s">
        <v>57</v>
      </c>
      <c r="I9" t="s">
        <v>56</v>
      </c>
    </row>
    <row r="10" spans="2:9" ht="13.5" thickTop="1">
      <c r="B10" s="50">
        <v>2006</v>
      </c>
      <c r="C10" s="5" t="s">
        <v>6</v>
      </c>
      <c r="D10" s="6">
        <v>207465.47</v>
      </c>
      <c r="E10" s="5">
        <v>26</v>
      </c>
      <c r="F10" s="16">
        <v>150867.22</v>
      </c>
      <c r="G10" s="17">
        <f>+D10-F10</f>
        <v>56598.25</v>
      </c>
      <c r="H10">
        <f>+E10+E14+E18+E24+E30</f>
        <v>91</v>
      </c>
      <c r="I10" s="20">
        <f>+D6+D10+D18+D24+D30</f>
        <v>802286.75</v>
      </c>
    </row>
    <row r="11" spans="2:9" ht="12.75">
      <c r="B11" s="57"/>
      <c r="C11" s="9" t="s">
        <v>7</v>
      </c>
      <c r="D11" s="10">
        <v>1385360.55</v>
      </c>
      <c r="E11" s="9">
        <v>234</v>
      </c>
      <c r="F11" s="11">
        <v>1205861.05</v>
      </c>
      <c r="G11" s="12">
        <f>+D11-F11</f>
        <v>179499.5</v>
      </c>
      <c r="H11">
        <f>+E20+E26+E32</f>
        <v>106</v>
      </c>
      <c r="I11" s="20">
        <f>+D20+D26+D32</f>
        <v>1600588.0299999998</v>
      </c>
    </row>
    <row r="12" spans="2:7" ht="12.75">
      <c r="B12" s="57"/>
      <c r="C12" s="9" t="s">
        <v>8</v>
      </c>
      <c r="D12" s="10"/>
      <c r="E12" s="9"/>
      <c r="F12" s="11"/>
      <c r="G12" s="12"/>
    </row>
    <row r="13" spans="2:8" ht="13.5" thickBot="1">
      <c r="B13" s="59"/>
      <c r="C13" s="13" t="s">
        <v>9</v>
      </c>
      <c r="D13" s="14">
        <f>SUM(D10:D12)</f>
        <v>1592826.02</v>
      </c>
      <c r="E13" s="13">
        <f>SUM(E10:E12)</f>
        <v>260</v>
      </c>
      <c r="F13" s="14">
        <f>SUM(F10:F12)</f>
        <v>1356728.27</v>
      </c>
      <c r="G13" s="15">
        <f>SUM(G10:G12)</f>
        <v>236097.75</v>
      </c>
      <c r="H13" t="s">
        <v>58</v>
      </c>
    </row>
    <row r="14" spans="2:9" ht="13.5" thickTop="1">
      <c r="B14" s="50">
        <v>2007</v>
      </c>
      <c r="C14" s="5" t="s">
        <v>6</v>
      </c>
      <c r="D14" s="6">
        <v>278562</v>
      </c>
      <c r="E14" s="5">
        <v>36</v>
      </c>
      <c r="F14" s="16">
        <v>175306.8</v>
      </c>
      <c r="G14" s="12">
        <f>+D14-F14</f>
        <v>103255.20000000001</v>
      </c>
      <c r="H14">
        <f>+E11+E15+E19+E25+E31</f>
        <v>1004</v>
      </c>
      <c r="I14" s="20">
        <f>+D11+D15+D19+D25+D31</f>
        <v>6393625.6</v>
      </c>
    </row>
    <row r="15" spans="2:9" ht="12.75">
      <c r="B15" s="57"/>
      <c r="C15" s="9" t="s">
        <v>7</v>
      </c>
      <c r="D15" s="10">
        <v>2233753.81</v>
      </c>
      <c r="E15" s="9">
        <v>351</v>
      </c>
      <c r="F15" s="11">
        <v>1903702.79</v>
      </c>
      <c r="G15" s="12">
        <f>+D15-F15</f>
        <v>330051.02</v>
      </c>
      <c r="H15">
        <f>+E21+E27+E33</f>
        <v>590</v>
      </c>
      <c r="I15" s="20">
        <f>+F21+F27+F33</f>
        <v>2321782.46</v>
      </c>
    </row>
    <row r="16" spans="2:7" ht="12.75">
      <c r="B16" s="57"/>
      <c r="C16" s="9" t="s">
        <v>8</v>
      </c>
      <c r="D16" s="10">
        <v>111595.24</v>
      </c>
      <c r="E16" s="9">
        <v>16</v>
      </c>
      <c r="F16" s="11">
        <v>104276.24</v>
      </c>
      <c r="G16" s="12">
        <f>+D16-F16</f>
        <v>7319</v>
      </c>
    </row>
    <row r="17" spans="2:8" ht="13.5" thickBot="1">
      <c r="B17" s="59"/>
      <c r="C17" s="18" t="s">
        <v>9</v>
      </c>
      <c r="D17" s="19">
        <f>SUM(D14:D16)</f>
        <v>2623911.0500000003</v>
      </c>
      <c r="E17" s="13">
        <f>SUM(E14:E16)</f>
        <v>403</v>
      </c>
      <c r="F17" s="14">
        <f>SUM(F14:F16)</f>
        <v>2183285.83</v>
      </c>
      <c r="G17" s="15">
        <f>SUM(G14:G16)</f>
        <v>440625.22000000003</v>
      </c>
      <c r="H17" t="s">
        <v>59</v>
      </c>
    </row>
    <row r="18" spans="2:9" ht="13.5" thickTop="1">
      <c r="B18" s="50">
        <v>2008</v>
      </c>
      <c r="C18" s="5" t="s">
        <v>6</v>
      </c>
      <c r="D18" s="6">
        <v>38110</v>
      </c>
      <c r="E18" s="5">
        <v>5</v>
      </c>
      <c r="F18" s="16">
        <v>10670.8</v>
      </c>
      <c r="G18" s="12">
        <f>+D18-F18</f>
        <v>27439.2</v>
      </c>
      <c r="H18">
        <f>+E8+E16+E28</f>
        <v>81</v>
      </c>
      <c r="I18" s="20">
        <f>+D8+D12+D16+D28</f>
        <v>658797.45</v>
      </c>
    </row>
    <row r="19" spans="2:9" ht="12.75">
      <c r="B19" s="57"/>
      <c r="C19" s="9" t="s">
        <v>7</v>
      </c>
      <c r="D19" s="10">
        <v>24600.32</v>
      </c>
      <c r="E19" s="9">
        <v>4</v>
      </c>
      <c r="F19" s="11">
        <v>10527.52</v>
      </c>
      <c r="G19" s="12">
        <f>+D19-F19</f>
        <v>14072.8</v>
      </c>
      <c r="H19">
        <f>+E22</f>
        <v>8</v>
      </c>
      <c r="I19" s="20">
        <f>+D22</f>
        <v>73880.16</v>
      </c>
    </row>
    <row r="20" spans="2:8" ht="12.75">
      <c r="B20" s="57"/>
      <c r="C20" s="9" t="s">
        <v>10</v>
      </c>
      <c r="D20" s="10">
        <v>195711.99</v>
      </c>
      <c r="E20" s="9">
        <v>14</v>
      </c>
      <c r="F20" s="11">
        <v>144307.37</v>
      </c>
      <c r="G20" s="12">
        <f>+D20-F20</f>
        <v>51404.619999999995</v>
      </c>
      <c r="H20" s="20"/>
    </row>
    <row r="21" spans="2:8" ht="12.75">
      <c r="B21" s="57"/>
      <c r="C21" s="9" t="s">
        <v>11</v>
      </c>
      <c r="D21" s="10">
        <v>1291746.2</v>
      </c>
      <c r="E21" s="9">
        <v>153</v>
      </c>
      <c r="F21" s="11">
        <v>1042287.94</v>
      </c>
      <c r="G21" s="12">
        <f>+D21-F21</f>
        <v>249458.26</v>
      </c>
      <c r="H21" s="20"/>
    </row>
    <row r="22" spans="2:7" ht="12.75">
      <c r="B22" s="57"/>
      <c r="C22" s="9" t="s">
        <v>12</v>
      </c>
      <c r="D22" s="10">
        <v>73880.16</v>
      </c>
      <c r="E22" s="9">
        <v>8</v>
      </c>
      <c r="F22" s="11">
        <v>62691.16</v>
      </c>
      <c r="G22" s="12">
        <f>+D22-F22</f>
        <v>11189</v>
      </c>
    </row>
    <row r="23" spans="2:7" ht="13.5" thickBot="1">
      <c r="B23" s="59"/>
      <c r="C23" s="13" t="s">
        <v>9</v>
      </c>
      <c r="D23" s="14">
        <f>SUM(D18:D22)</f>
        <v>1624048.67</v>
      </c>
      <c r="E23" s="13">
        <f>SUM(E18:E22)</f>
        <v>184</v>
      </c>
      <c r="F23" s="14">
        <f>SUM(F18:F22)</f>
        <v>1270484.7899999998</v>
      </c>
      <c r="G23" s="15">
        <f>SUM(G18:G22)</f>
        <v>353563.88</v>
      </c>
    </row>
    <row r="24" spans="2:7" ht="13.5" thickTop="1">
      <c r="B24" s="50">
        <v>2009</v>
      </c>
      <c r="C24" s="5" t="s">
        <v>6</v>
      </c>
      <c r="D24" s="21">
        <v>43846.28</v>
      </c>
      <c r="E24" s="22">
        <v>6</v>
      </c>
      <c r="F24" s="16">
        <v>19454.36</v>
      </c>
      <c r="G24" s="12">
        <f>+D24-F24</f>
        <v>24391.92</v>
      </c>
    </row>
    <row r="25" spans="2:7" ht="12.75">
      <c r="B25" s="51"/>
      <c r="C25" s="9" t="s">
        <v>7</v>
      </c>
      <c r="D25" s="23">
        <v>2744010.92</v>
      </c>
      <c r="E25" s="9">
        <v>414</v>
      </c>
      <c r="F25" s="11">
        <v>2004078.63</v>
      </c>
      <c r="G25" s="12">
        <f>+D25-F25</f>
        <v>739932.29</v>
      </c>
    </row>
    <row r="26" spans="2:8" ht="12.75">
      <c r="B26" s="51"/>
      <c r="C26" s="9" t="s">
        <v>10</v>
      </c>
      <c r="D26" s="23">
        <v>482257.71</v>
      </c>
      <c r="E26" s="24">
        <v>27</v>
      </c>
      <c r="F26" s="11">
        <v>184141.92</v>
      </c>
      <c r="G26" s="12">
        <f>+D26-F26</f>
        <v>298115.79000000004</v>
      </c>
      <c r="H26" s="20"/>
    </row>
    <row r="27" spans="2:7" ht="12.75">
      <c r="B27" s="51"/>
      <c r="C27" s="9" t="s">
        <v>11</v>
      </c>
      <c r="D27" s="23">
        <v>1396319.29</v>
      </c>
      <c r="E27" s="25">
        <v>221</v>
      </c>
      <c r="F27" s="26">
        <v>796052.53</v>
      </c>
      <c r="G27" s="12">
        <f>+D27-F27</f>
        <v>600266.76</v>
      </c>
    </row>
    <row r="28" spans="2:7" ht="12.75">
      <c r="B28" s="51"/>
      <c r="C28" s="9" t="s">
        <v>13</v>
      </c>
      <c r="D28" s="23">
        <v>500701.21</v>
      </c>
      <c r="E28" s="25">
        <v>59</v>
      </c>
      <c r="F28" s="11">
        <v>321528.63</v>
      </c>
      <c r="G28" s="12">
        <f>+D28-F28</f>
        <v>179172.58000000002</v>
      </c>
    </row>
    <row r="29" spans="2:9" ht="13.5" thickBot="1">
      <c r="B29" s="52"/>
      <c r="C29" s="13" t="s">
        <v>9</v>
      </c>
      <c r="D29" s="27">
        <f>SUM(D24:D28)</f>
        <v>5167135.409999999</v>
      </c>
      <c r="E29" s="28">
        <f>SUM(E24:E28)</f>
        <v>727</v>
      </c>
      <c r="F29" s="14">
        <f>SUM(F24:F28)</f>
        <v>3325256.0700000003</v>
      </c>
      <c r="G29" s="15">
        <f>SUM(G24:G28)</f>
        <v>1841879.34</v>
      </c>
      <c r="I29" s="29"/>
    </row>
    <row r="30" spans="2:7" ht="13.5" thickTop="1">
      <c r="B30" s="53">
        <v>2010</v>
      </c>
      <c r="C30" s="5" t="s">
        <v>6</v>
      </c>
      <c r="D30" s="21">
        <v>137196</v>
      </c>
      <c r="E30" s="22">
        <v>18</v>
      </c>
      <c r="F30" s="16">
        <v>12195.2</v>
      </c>
      <c r="G30" s="12">
        <f>+D30-F30</f>
        <v>125000.8</v>
      </c>
    </row>
    <row r="31" spans="2:7" ht="12.75">
      <c r="B31" s="51"/>
      <c r="C31" s="9" t="s">
        <v>7</v>
      </c>
      <c r="D31" s="23">
        <v>5900</v>
      </c>
      <c r="E31" s="9">
        <v>1</v>
      </c>
      <c r="F31" s="11"/>
      <c r="G31" s="12">
        <f>+D31-F31</f>
        <v>5900</v>
      </c>
    </row>
    <row r="32" spans="2:8" ht="12.75">
      <c r="B32" s="51"/>
      <c r="C32" s="9" t="s">
        <v>10</v>
      </c>
      <c r="D32" s="23">
        <v>922618.33</v>
      </c>
      <c r="E32" s="24">
        <v>65</v>
      </c>
      <c r="F32" s="11">
        <v>277275.22</v>
      </c>
      <c r="G32" s="12">
        <f>+D32-F32</f>
        <v>645343.11</v>
      </c>
      <c r="H32" s="20"/>
    </row>
    <row r="33" spans="2:7" ht="12.75">
      <c r="B33" s="51"/>
      <c r="C33" s="9" t="s">
        <v>11</v>
      </c>
      <c r="D33" s="23">
        <v>1487750.09</v>
      </c>
      <c r="E33" s="25">
        <v>216</v>
      </c>
      <c r="F33" s="11">
        <v>483441.99</v>
      </c>
      <c r="G33" s="12">
        <f>+D33-F33</f>
        <v>1004308.1000000001</v>
      </c>
    </row>
    <row r="34" spans="2:7" ht="13.5" thickBot="1">
      <c r="B34" s="54"/>
      <c r="C34" s="13" t="s">
        <v>9</v>
      </c>
      <c r="D34" s="27">
        <f>SUM(D30:D33)</f>
        <v>2553464.42</v>
      </c>
      <c r="E34" s="28">
        <f>SUM(E30:E33)</f>
        <v>300</v>
      </c>
      <c r="F34" s="14">
        <f>SUM(F30:F33)</f>
        <v>772912.4099999999</v>
      </c>
      <c r="G34" s="15">
        <f>SUM(G30:G33)</f>
        <v>1780552.0100000002</v>
      </c>
    </row>
    <row r="35" spans="2:7" ht="13.5" thickTop="1">
      <c r="B35" s="68">
        <v>2011</v>
      </c>
      <c r="C35" s="31" t="s">
        <v>11</v>
      </c>
      <c r="D35" s="60">
        <v>9000</v>
      </c>
      <c r="E35" s="61">
        <v>1</v>
      </c>
      <c r="F35" s="62">
        <v>4500</v>
      </c>
      <c r="G35" s="63">
        <f>+D35-F35</f>
        <v>4500</v>
      </c>
    </row>
    <row r="36" spans="2:7" ht="12.75">
      <c r="B36" s="69"/>
      <c r="C36" s="9" t="s">
        <v>6</v>
      </c>
      <c r="D36" s="10">
        <v>7622</v>
      </c>
      <c r="E36" s="9">
        <v>1</v>
      </c>
      <c r="F36" s="10">
        <v>3048.8</v>
      </c>
      <c r="G36" s="12">
        <f>+D36-F36</f>
        <v>4573.2</v>
      </c>
    </row>
    <row r="37" spans="2:7" ht="12.75">
      <c r="B37" s="70"/>
      <c r="C37" s="64" t="s">
        <v>9</v>
      </c>
      <c r="D37" s="65">
        <f>SUM(D35:D36)</f>
        <v>16622</v>
      </c>
      <c r="E37" s="31">
        <f>SUM(E35:E36)</f>
        <v>2</v>
      </c>
      <c r="F37" s="66">
        <f>SUM(F35:F36)</f>
        <v>7548.8</v>
      </c>
      <c r="G37" s="67">
        <f>SUM(G35:G36)</f>
        <v>9073.2</v>
      </c>
    </row>
    <row r="38" spans="2:7" ht="13.5" thickBot="1">
      <c r="B38" s="55" t="s">
        <v>14</v>
      </c>
      <c r="C38" s="56"/>
      <c r="D38" s="33">
        <f>+D9+D13+D17+D23+D29+D34+D37</f>
        <v>15772284.569999998</v>
      </c>
      <c r="E38" s="71">
        <f>+E9+E13+E17+E23+E29+E34+E37</f>
        <v>2220</v>
      </c>
      <c r="F38" s="33">
        <f>+F9+F13+F17+F23+F29+F34+F37</f>
        <v>10848032.07</v>
      </c>
      <c r="G38" s="33">
        <f>+G9+G13+G17+G23+G29+G34+G37</f>
        <v>4924252.500000001</v>
      </c>
    </row>
    <row r="39" ht="13.5" thickTop="1"/>
    <row r="41" ht="12.75">
      <c r="C41" s="47" t="s">
        <v>15</v>
      </c>
    </row>
    <row r="43" spans="2:5" ht="12.75">
      <c r="B43" s="30">
        <v>2005</v>
      </c>
      <c r="C43" s="9" t="s">
        <v>16</v>
      </c>
      <c r="D43" s="10">
        <v>382381</v>
      </c>
      <c r="E43" s="9">
        <v>71</v>
      </c>
    </row>
    <row r="44" spans="2:5" ht="12.75">
      <c r="B44" s="30">
        <v>2006</v>
      </c>
      <c r="C44" s="9" t="s">
        <v>16</v>
      </c>
      <c r="D44" s="10">
        <v>456932.82</v>
      </c>
      <c r="E44" s="9">
        <v>81</v>
      </c>
    </row>
    <row r="45" spans="2:5" ht="12.75">
      <c r="B45" s="30">
        <v>2007</v>
      </c>
      <c r="C45" s="9" t="s">
        <v>16</v>
      </c>
      <c r="D45" s="10">
        <v>451816</v>
      </c>
      <c r="E45" s="31">
        <v>74</v>
      </c>
    </row>
    <row r="46" spans="2:5" ht="12.75">
      <c r="B46" s="30">
        <v>2008</v>
      </c>
      <c r="C46" s="9" t="s">
        <v>16</v>
      </c>
      <c r="D46" s="10">
        <v>1055032</v>
      </c>
      <c r="E46" s="9">
        <v>116</v>
      </c>
    </row>
    <row r="47" spans="2:5" ht="12.75">
      <c r="B47" s="30">
        <v>2009</v>
      </c>
      <c r="C47" s="9" t="s">
        <v>16</v>
      </c>
      <c r="D47" s="23">
        <v>358798.01</v>
      </c>
      <c r="E47" s="25">
        <v>42</v>
      </c>
    </row>
    <row r="48" spans="2:5" ht="12.75">
      <c r="B48" s="30">
        <v>2010</v>
      </c>
      <c r="C48" s="9" t="s">
        <v>16</v>
      </c>
      <c r="D48" s="23">
        <v>213279</v>
      </c>
      <c r="E48" s="25">
        <v>35</v>
      </c>
    </row>
    <row r="50" spans="3:5" ht="12.75">
      <c r="C50" s="9" t="s">
        <v>9</v>
      </c>
      <c r="D50" s="32">
        <f>SUM(D43:D49)</f>
        <v>2918238.83</v>
      </c>
      <c r="E50" s="9">
        <f>SUM(E43:E49)</f>
        <v>419</v>
      </c>
    </row>
    <row r="51" spans="7:8" ht="12.75">
      <c r="G51" s="48"/>
      <c r="H51" s="48"/>
    </row>
    <row r="52" spans="7:8" ht="12.75">
      <c r="G52" s="48"/>
      <c r="H52" s="48"/>
    </row>
    <row r="53" spans="7:8" ht="12.75">
      <c r="G53" s="48"/>
      <c r="H53" s="48"/>
    </row>
    <row r="54" spans="7:8" ht="12.75">
      <c r="G54" s="48"/>
      <c r="H54" s="48"/>
    </row>
    <row r="55" spans="7:8" ht="12.75">
      <c r="G55" s="48"/>
      <c r="H55" s="48"/>
    </row>
    <row r="56" spans="7:8" ht="12.75">
      <c r="G56" s="48"/>
      <c r="H56" s="48"/>
    </row>
    <row r="57" spans="7:8" ht="12.75">
      <c r="G57" s="48"/>
      <c r="H57" s="48"/>
    </row>
    <row r="58" spans="7:8" ht="12.75">
      <c r="G58" s="48"/>
      <c r="H58" s="48"/>
    </row>
    <row r="59" spans="7:8" ht="12.75">
      <c r="G59" s="48"/>
      <c r="H59" s="48"/>
    </row>
    <row r="60" spans="7:8" ht="12.75">
      <c r="G60" s="48"/>
      <c r="H60" s="48"/>
    </row>
    <row r="61" spans="7:8" ht="12.75">
      <c r="G61" s="48"/>
      <c r="H61" s="48"/>
    </row>
    <row r="62" spans="7:8" ht="12.75">
      <c r="G62" s="48"/>
      <c r="H62" s="48"/>
    </row>
    <row r="63" spans="7:8" ht="12.75">
      <c r="G63" s="48"/>
      <c r="H63" s="48"/>
    </row>
    <row r="64" spans="7:8" ht="12.75">
      <c r="G64" s="48"/>
      <c r="H64" s="48"/>
    </row>
    <row r="65" spans="7:8" ht="12.75">
      <c r="G65" s="48"/>
      <c r="H65" s="48"/>
    </row>
    <row r="66" spans="7:8" ht="12.75">
      <c r="G66" s="48"/>
      <c r="H66" s="48"/>
    </row>
    <row r="67" spans="7:8" ht="12.75">
      <c r="G67" s="48"/>
      <c r="H67" s="48"/>
    </row>
    <row r="68" spans="7:8" ht="12.75">
      <c r="G68" s="48"/>
      <c r="H68" s="48"/>
    </row>
    <row r="69" spans="7:8" ht="12.75">
      <c r="G69" s="48"/>
      <c r="H69" s="48"/>
    </row>
    <row r="70" spans="7:8" ht="12.75">
      <c r="G70" s="48"/>
      <c r="H70" s="48"/>
    </row>
    <row r="71" spans="7:8" ht="12.75">
      <c r="G71" s="48"/>
      <c r="H71" s="48"/>
    </row>
    <row r="72" spans="7:8" ht="12.75">
      <c r="G72" s="48"/>
      <c r="H72" s="48"/>
    </row>
    <row r="73" spans="7:8" ht="12.75">
      <c r="G73" s="48"/>
      <c r="H73" s="48"/>
    </row>
    <row r="74" spans="7:8" ht="12.75">
      <c r="G74" s="48"/>
      <c r="H74" s="48"/>
    </row>
    <row r="75" spans="7:8" ht="12.75">
      <c r="G75" s="48"/>
      <c r="H75" s="48"/>
    </row>
    <row r="76" spans="7:8" ht="12.75">
      <c r="G76" s="48"/>
      <c r="H76" s="48"/>
    </row>
    <row r="77" spans="7:8" ht="12.75">
      <c r="G77" s="48"/>
      <c r="H77" s="48"/>
    </row>
    <row r="78" spans="7:8" ht="12.75">
      <c r="G78" s="48"/>
      <c r="H78" s="48"/>
    </row>
    <row r="79" spans="7:8" ht="12.75">
      <c r="G79" s="48"/>
      <c r="H79" s="48"/>
    </row>
    <row r="80" spans="7:8" ht="12.75">
      <c r="G80" s="48"/>
      <c r="H80" s="48"/>
    </row>
    <row r="81" spans="7:8" ht="12.75">
      <c r="G81" s="48"/>
      <c r="H81" s="48"/>
    </row>
    <row r="82" spans="7:8" ht="12.75">
      <c r="G82" s="48"/>
      <c r="H82" s="48"/>
    </row>
    <row r="83" spans="7:8" ht="12.75">
      <c r="G83" s="48"/>
      <c r="H83" s="48"/>
    </row>
    <row r="84" spans="7:8" ht="12.75">
      <c r="G84" s="48"/>
      <c r="H84" s="48"/>
    </row>
    <row r="85" spans="7:8" ht="12.75">
      <c r="G85" s="48"/>
      <c r="H85" s="48"/>
    </row>
    <row r="86" spans="7:8" ht="12.75">
      <c r="G86" s="48"/>
      <c r="H86" s="48"/>
    </row>
  </sheetData>
  <mergeCells count="9">
    <mergeCell ref="A3:H3"/>
    <mergeCell ref="B24:B29"/>
    <mergeCell ref="B30:B34"/>
    <mergeCell ref="B38:C38"/>
    <mergeCell ref="B6:B9"/>
    <mergeCell ref="B10:B13"/>
    <mergeCell ref="B14:B17"/>
    <mergeCell ref="B18:B23"/>
    <mergeCell ref="B35:B3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2"/>
  <sheetViews>
    <sheetView tabSelected="1" workbookViewId="0" topLeftCell="A1">
      <selection activeCell="E24" sqref="E24"/>
    </sheetView>
  </sheetViews>
  <sheetFormatPr defaultColWidth="11.421875" defaultRowHeight="12.75"/>
  <cols>
    <col min="2" max="2" width="4.421875" style="0" customWidth="1"/>
    <col min="3" max="3" width="25.8515625" style="0" customWidth="1"/>
    <col min="4" max="4" width="24.7109375" style="0" customWidth="1"/>
    <col min="5" max="5" width="23.57421875" style="0" customWidth="1"/>
  </cols>
  <sheetData>
    <row r="4" spans="3:5" ht="12.75">
      <c r="C4" s="49" t="s">
        <v>55</v>
      </c>
      <c r="D4" s="49"/>
      <c r="E4" s="49"/>
    </row>
    <row r="5" ht="13.5" thickBot="1"/>
    <row r="6" spans="3:5" ht="29.25" customHeight="1" thickBot="1" thickTop="1">
      <c r="C6" s="41" t="s">
        <v>18</v>
      </c>
      <c r="D6" s="42" t="s">
        <v>19</v>
      </c>
      <c r="E6" s="43" t="s">
        <v>20</v>
      </c>
    </row>
    <row r="7" spans="2:5" ht="17.25" customHeight="1" thickTop="1">
      <c r="B7" s="36"/>
      <c r="C7" s="38" t="s">
        <v>21</v>
      </c>
      <c r="D7" s="39">
        <v>11</v>
      </c>
      <c r="E7" s="40">
        <v>78701.42</v>
      </c>
    </row>
    <row r="8" spans="2:5" ht="15.75" customHeight="1">
      <c r="B8" s="36"/>
      <c r="C8" s="35" t="s">
        <v>22</v>
      </c>
      <c r="D8" s="34">
        <v>20</v>
      </c>
      <c r="E8" s="37">
        <v>129000.06</v>
      </c>
    </row>
    <row r="9" spans="2:5" ht="15.75" customHeight="1">
      <c r="B9" s="36"/>
      <c r="C9" s="35" t="s">
        <v>23</v>
      </c>
      <c r="D9" s="34">
        <v>74</v>
      </c>
      <c r="E9" s="37">
        <v>485717.48</v>
      </c>
    </row>
    <row r="10" spans="2:5" ht="15" customHeight="1">
      <c r="B10" s="36"/>
      <c r="C10" s="35" t="s">
        <v>24</v>
      </c>
      <c r="D10" s="34">
        <v>14</v>
      </c>
      <c r="E10" s="37">
        <v>103491.83</v>
      </c>
    </row>
    <row r="11" spans="2:5" ht="12.75">
      <c r="B11" s="36"/>
      <c r="C11" s="35" t="s">
        <v>25</v>
      </c>
      <c r="D11" s="34">
        <v>11</v>
      </c>
      <c r="E11" s="37">
        <v>78648.72</v>
      </c>
    </row>
    <row r="12" spans="2:5" ht="14.25" customHeight="1">
      <c r="B12" s="36"/>
      <c r="C12" s="35" t="s">
        <v>26</v>
      </c>
      <c r="D12" s="34">
        <v>28</v>
      </c>
      <c r="E12" s="37">
        <v>197172.14</v>
      </c>
    </row>
    <row r="13" spans="2:5" ht="12.75">
      <c r="B13" s="36"/>
      <c r="C13" s="35" t="s">
        <v>27</v>
      </c>
      <c r="D13" s="34">
        <v>19</v>
      </c>
      <c r="E13" s="37">
        <v>122539.32</v>
      </c>
    </row>
    <row r="14" spans="2:5" ht="12.75">
      <c r="B14" s="36"/>
      <c r="C14" s="35" t="s">
        <v>28</v>
      </c>
      <c r="D14" s="34">
        <v>70</v>
      </c>
      <c r="E14" s="37">
        <v>461084.82</v>
      </c>
    </row>
    <row r="15" spans="2:5" ht="15.75" customHeight="1">
      <c r="B15" s="36"/>
      <c r="C15" s="35" t="s">
        <v>29</v>
      </c>
      <c r="D15" s="34">
        <v>7</v>
      </c>
      <c r="E15" s="37">
        <v>60376.33</v>
      </c>
    </row>
    <row r="16" spans="2:5" ht="17.25" customHeight="1">
      <c r="B16" s="36"/>
      <c r="C16" s="35" t="s">
        <v>30</v>
      </c>
      <c r="D16" s="34">
        <v>400</v>
      </c>
      <c r="E16" s="37">
        <v>2752600.08</v>
      </c>
    </row>
    <row r="17" spans="2:5" ht="12.75">
      <c r="B17" s="36"/>
      <c r="C17" s="35" t="s">
        <v>31</v>
      </c>
      <c r="D17" s="34">
        <v>114</v>
      </c>
      <c r="E17" s="37">
        <v>855689.04</v>
      </c>
    </row>
    <row r="18" spans="2:5" ht="14.25" customHeight="1">
      <c r="B18" s="36"/>
      <c r="C18" s="35" t="s">
        <v>32</v>
      </c>
      <c r="D18" s="34">
        <v>7</v>
      </c>
      <c r="E18" s="37">
        <v>47343.86</v>
      </c>
    </row>
    <row r="19" spans="2:5" ht="16.5" customHeight="1">
      <c r="B19" s="36"/>
      <c r="C19" s="35" t="s">
        <v>33</v>
      </c>
      <c r="D19" s="34">
        <v>60</v>
      </c>
      <c r="E19" s="37">
        <v>446727.32</v>
      </c>
    </row>
    <row r="20" spans="2:5" ht="12.75">
      <c r="B20" s="36"/>
      <c r="C20" s="35" t="s">
        <v>34</v>
      </c>
      <c r="D20" s="34">
        <v>164</v>
      </c>
      <c r="E20" s="37">
        <v>1237392.34</v>
      </c>
    </row>
    <row r="21" spans="2:5" ht="12.75">
      <c r="B21" s="36"/>
      <c r="C21" s="35" t="s">
        <v>35</v>
      </c>
      <c r="D21" s="34">
        <v>125</v>
      </c>
      <c r="E21" s="37">
        <v>821967.06</v>
      </c>
    </row>
    <row r="22" spans="2:5" ht="12.75">
      <c r="B22" s="36"/>
      <c r="C22" s="35" t="s">
        <v>36</v>
      </c>
      <c r="D22" s="34">
        <v>2</v>
      </c>
      <c r="E22" s="37">
        <v>10578.82</v>
      </c>
    </row>
    <row r="23" spans="2:5" ht="12.75">
      <c r="B23" s="36"/>
      <c r="C23" s="35" t="s">
        <v>37</v>
      </c>
      <c r="D23" s="34">
        <v>34</v>
      </c>
      <c r="E23" s="37">
        <f>235827.43+7622</f>
        <v>243449.43</v>
      </c>
    </row>
    <row r="24" spans="2:5" ht="12.75">
      <c r="B24" s="36"/>
      <c r="C24" s="35" t="s">
        <v>38</v>
      </c>
      <c r="D24" s="34">
        <v>62</v>
      </c>
      <c r="E24" s="37">
        <v>440730.93</v>
      </c>
    </row>
    <row r="25" spans="2:5" ht="14.25" customHeight="1">
      <c r="B25" s="36"/>
      <c r="C25" s="35" t="s">
        <v>39</v>
      </c>
      <c r="D25" s="34">
        <v>43</v>
      </c>
      <c r="E25" s="37">
        <v>277803.7</v>
      </c>
    </row>
    <row r="26" spans="2:5" ht="18" customHeight="1">
      <c r="B26" s="36"/>
      <c r="C26" s="35" t="s">
        <v>40</v>
      </c>
      <c r="D26" s="34">
        <v>11</v>
      </c>
      <c r="E26" s="37">
        <v>71637.14</v>
      </c>
    </row>
    <row r="27" spans="2:5" ht="12.75">
      <c r="B27" s="36"/>
      <c r="C27" s="35" t="s">
        <v>41</v>
      </c>
      <c r="D27" s="34">
        <v>18</v>
      </c>
      <c r="E27" s="37">
        <v>115850</v>
      </c>
    </row>
    <row r="28" spans="2:5" ht="15.75" customHeight="1">
      <c r="B28" s="36"/>
      <c r="C28" s="35" t="s">
        <v>42</v>
      </c>
      <c r="D28" s="34">
        <v>86</v>
      </c>
      <c r="E28" s="37">
        <v>633757.11</v>
      </c>
    </row>
    <row r="29" spans="2:5" ht="14.25" customHeight="1">
      <c r="B29" s="36"/>
      <c r="C29" s="35" t="s">
        <v>43</v>
      </c>
      <c r="D29" s="34">
        <v>43</v>
      </c>
      <c r="E29" s="37">
        <f>275654.9+9000</f>
        <v>284654.9</v>
      </c>
    </row>
    <row r="30" spans="2:5" ht="12.75">
      <c r="B30" s="36"/>
      <c r="C30" s="35" t="s">
        <v>44</v>
      </c>
      <c r="D30" s="34">
        <v>136</v>
      </c>
      <c r="E30" s="37">
        <v>1096164.36</v>
      </c>
    </row>
    <row r="31" spans="2:5" ht="15.75" customHeight="1">
      <c r="B31" s="36"/>
      <c r="C31" s="35" t="s">
        <v>45</v>
      </c>
      <c r="D31" s="34">
        <v>47</v>
      </c>
      <c r="E31" s="37">
        <v>342404.56</v>
      </c>
    </row>
    <row r="32" spans="2:5" ht="14.25" customHeight="1">
      <c r="B32" s="36"/>
      <c r="C32" s="35" t="s">
        <v>46</v>
      </c>
      <c r="D32" s="34">
        <v>93</v>
      </c>
      <c r="E32" s="37">
        <v>682564.89</v>
      </c>
    </row>
    <row r="33" spans="2:5" ht="15" customHeight="1">
      <c r="B33" s="36"/>
      <c r="C33" s="35" t="s">
        <v>47</v>
      </c>
      <c r="D33" s="34">
        <v>34</v>
      </c>
      <c r="E33" s="37">
        <v>220429.16</v>
      </c>
    </row>
    <row r="34" spans="2:5" ht="12.75">
      <c r="B34" s="36"/>
      <c r="C34" s="35" t="s">
        <v>48</v>
      </c>
      <c r="D34" s="34">
        <v>47</v>
      </c>
      <c r="E34" s="37">
        <v>334331.79</v>
      </c>
    </row>
    <row r="35" spans="2:5" ht="12.75">
      <c r="B35" s="36"/>
      <c r="C35" s="35" t="s">
        <v>49</v>
      </c>
      <c r="D35" s="34">
        <v>42</v>
      </c>
      <c r="E35" s="37">
        <v>321696.37</v>
      </c>
    </row>
    <row r="36" spans="2:5" ht="13.5" customHeight="1">
      <c r="B36" s="36"/>
      <c r="C36" s="35" t="s">
        <v>50</v>
      </c>
      <c r="D36" s="34">
        <v>161</v>
      </c>
      <c r="E36" s="37">
        <v>1148350.4</v>
      </c>
    </row>
    <row r="37" spans="2:5" ht="15" customHeight="1">
      <c r="B37" s="36"/>
      <c r="C37" s="35" t="s">
        <v>51</v>
      </c>
      <c r="D37" s="34">
        <v>66</v>
      </c>
      <c r="E37" s="37">
        <v>414357.28</v>
      </c>
    </row>
    <row r="38" spans="2:5" ht="12.75">
      <c r="B38" s="36"/>
      <c r="C38" s="35" t="s">
        <v>52</v>
      </c>
      <c r="D38" s="34">
        <v>71</v>
      </c>
      <c r="E38" s="37">
        <v>553917.41</v>
      </c>
    </row>
    <row r="39" spans="2:5" ht="12.75">
      <c r="B39" s="36"/>
      <c r="C39" s="35" t="s">
        <v>53</v>
      </c>
      <c r="D39" s="34">
        <v>22</v>
      </c>
      <c r="E39" s="37">
        <v>159499.2</v>
      </c>
    </row>
    <row r="40" spans="2:5" ht="12.75">
      <c r="B40" s="36"/>
      <c r="C40" s="35" t="s">
        <v>54</v>
      </c>
      <c r="D40" s="34">
        <v>78</v>
      </c>
      <c r="E40" s="37">
        <v>541625.07</v>
      </c>
    </row>
    <row r="41" spans="2:5" ht="12.75">
      <c r="B41" s="36"/>
      <c r="C41" s="35"/>
      <c r="D41" s="34"/>
      <c r="E41" s="37"/>
    </row>
    <row r="42" spans="2:5" ht="13.5" thickBot="1">
      <c r="B42" s="36"/>
      <c r="C42" s="44" t="s">
        <v>9</v>
      </c>
      <c r="D42" s="45">
        <f>SUM(D7:D41)</f>
        <v>2220</v>
      </c>
      <c r="E42" s="46">
        <f>SUM(E7:E41)</f>
        <v>15772254.339999998</v>
      </c>
    </row>
    <row r="43" ht="13.5" thickTop="1"/>
  </sheetData>
  <mergeCells count="1">
    <mergeCell ref="C4:E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filon-ventadour Yolaine</dc:creator>
  <cp:keywords/>
  <dc:description/>
  <cp:lastModifiedBy>filon-ventadour Yolaine</cp:lastModifiedBy>
  <dcterms:created xsi:type="dcterms:W3CDTF">2011-12-19T18:42:39Z</dcterms:created>
  <dcterms:modified xsi:type="dcterms:W3CDTF">2012-12-10T20:00:13Z</dcterms:modified>
  <cp:category/>
  <cp:version/>
  <cp:contentType/>
  <cp:contentStatus/>
</cp:coreProperties>
</file>